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2do Trim\JAPAC 2DO TRIMESTRE\"/>
    </mc:Choice>
  </mc:AlternateContent>
  <xr:revisionPtr revIDLastSave="0" documentId="13_ncr:1_{BEBFAEEC-6CBE-451F-BBDC-B2F65B00B4D9}" xr6:coauthVersionLast="43" xr6:coauthVersionMax="43" xr10:uidLastSave="{00000000-0000-0000-0000-000000000000}"/>
  <bookViews>
    <workbookView xWindow="-110" yWindow="-110" windowWidth="19420" windowHeight="1042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0" i="60"/>
  <c r="C59" i="60" s="1"/>
  <c r="C58" i="60" s="1"/>
  <c r="C46" i="60"/>
  <c r="C37" i="60"/>
  <c r="C34" i="60"/>
  <c r="C28" i="60"/>
  <c r="C25" i="60"/>
  <c r="C19" i="60"/>
  <c r="D46" i="62" l="1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C99" i="60" l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<sst xmlns="http://schemas.openxmlformats.org/spreadsheetml/2006/main" count="918" uniqueCount="654">
  <si>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</si>
  <si>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</si>
  <si>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</si>
  <si>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</si>
  <si>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</si>
  <si>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</si>
  <si>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</si>
  <si>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</si>
  <si>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</si>
  <si>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</si>
  <si>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</si>
  <si>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</si>
  <si>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</si>
  <si>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</si>
  <si>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</si>
  <si>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</si>
  <si>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</si>
  <si>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</si>
  <si>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</si>
  <si>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</si>
  <si>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</si>
  <si>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</si>
  <si>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</si>
  <si>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</si>
  <si>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</si>
  <si>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</si>
  <si>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</si>
  <si>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</si>
  <si>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</si>
  <si>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</si>
  <si>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</si>
  <si>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</si>
  <si>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</si>
  <si>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</si>
  <si>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</si>
  <si>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</si>
  <si>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</si>
  <si>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</si>
  <si>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</si>
  <si>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</si>
  <si>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</si>
  <si>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</si>
  <si>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</si>
  <si>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</si>
  <si>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</si>
  <si>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</si>
  <si>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</si>
  <si>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</si>
  <si>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</si>
  <si>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</si>
  <si>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</si>
  <si>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</si>
  <si>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</si>
  <si>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</si>
  <si>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</si>
  <si>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</si>
  <si>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</si>
  <si>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</si>
  <si>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</si>
  <si>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</si>
  <si>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</si>
  <si>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</si>
  <si>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</si>
  <si>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</si>
  <si>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</si>
  <si>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</si>
  <si>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</si>
  <si>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</si>
  <si>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</si>
  <si>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</si>
  <si>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</si>
  <si>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</si>
  <si>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</si>
  <si>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</si>
  <si>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</si>
  <si>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</si>
  <si>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</si>
  <si>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</si>
  <si>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</si>
  <si>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</si>
  <si>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</si>
  <si>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</si>
  <si>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</si>
  <si>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</si>
  <si>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</si>
  <si>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</si>
  <si>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</si>
  <si>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</si>
  <si>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</si>
  <si>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</si>
  <si>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</si>
  <si>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</si>
  <si>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</si>
  <si>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</si>
  <si>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</si>
  <si>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</si>
  <si>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</si>
  <si>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</si>
  <si>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</si>
  <si>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</si>
  <si>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</si>
  <si>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</si>
  <si>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</si>
  <si>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</si>
  <si>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</si>
  <si>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</si>
  <si>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</si>
  <si>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</si>
  <si>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</si>
  <si>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</si>
  <si>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</si>
  <si>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</si>
  <si>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</si>
  <si>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</si>
  <si>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</si>
  <si>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</si>
  <si>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</si>
  <si>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</si>
  <si>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</si>
  <si>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</si>
  <si>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</si>
  <si>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</si>
  <si>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</si>
  <si>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</si>
  <si>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</si>
  <si>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</si>
  <si>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</si>
  <si>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</si>
  <si>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</si>
  <si>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</si>
  <si>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</si>
  <si>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</si>
  <si>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</si>
  <si>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</si>
  <si>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</si>
  <si>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</si>
  <si>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</si>
  <si>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</si>
  <si>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</si>
  <si>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</si>
  <si>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</si>
  <si>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</si>
  <si>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</si>
  <si>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</si>
  <si>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</si>
  <si>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</si>
  <si>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</si>
  <si>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</si>
  <si>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</si>
  <si>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</si>
  <si>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</si>
  <si>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</si>
  <si>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</si>
  <si>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</si>
  <si>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</si>
  <si>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</si>
  <si>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</si>
  <si>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</si>
  <si>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</si>
  <si>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</si>
  <si>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</si>
  <si>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</si>
  <si>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</si>
  <si>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</si>
  <si>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</si>
  <si>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</si>
  <si>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</si>
  <si>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</si>
  <si>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</si>
  <si>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</si>
  <si>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</si>
  <si>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</si>
  <si>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</si>
  <si>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</si>
  <si>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</si>
  <si>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</si>
  <si>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</si>
  <si>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</si>
  <si>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</si>
  <si>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</si>
  <si>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</si>
  <si>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</si>
  <si>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</si>
  <si>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</si>
  <si>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</si>
  <si>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</si>
  <si>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</si>
  <si>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</si>
  <si>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</si>
  <si>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</si>
  <si>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</si>
  <si>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</si>
  <si>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</si>
  <si>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</si>
  <si>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</si>
  <si>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</si>
  <si>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</si>
  <si>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</si>
  <si>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</si>
  <si>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</si>
  <si>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</si>
  <si>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</si>
  <si>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</si>
  <si>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</si>
  <si>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</si>
  <si>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</si>
  <si>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</si>
  <si>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</si>
  <si>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</si>
  <si>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</si>
  <si>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</si>
  <si>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</si>
  <si>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</si>
  <si>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</si>
  <si>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</si>
  <si>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</si>
  <si>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</si>
  <si>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</si>
  <si>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</si>
  <si>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</si>
  <si>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</si>
  <si>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</si>
  <si>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</si>
  <si>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</si>
  <si>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</si>
  <si>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</si>
  <si>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</si>
  <si>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</si>
  <si>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</si>
  <si>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</si>
  <si>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</si>
  <si>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</si>
  <si>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</si>
  <si>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</si>
  <si>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</si>
  <si>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</si>
  <si>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</si>
  <si>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</si>
  <si>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</si>
  <si>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</si>
  <si>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</si>
  <si>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</si>
  <si>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</si>
  <si>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</si>
  <si>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</si>
  <si>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</si>
  <si>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</si>
  <si>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</si>
  <si>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</si>
  <si>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</si>
  <si>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</si>
  <si>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</si>
  <si>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</si>
  <si>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</si>
  <si>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</si>
  <si>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</si>
  <si>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</si>
  <si>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</si>
  <si>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</si>
  <si>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</si>
  <si>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</si>
  <si>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</si>
  <si>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</si>
  <si>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</si>
  <si>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</si>
  <si>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</si>
  <si>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</si>
  <si>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</si>
  <si>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</si>
  <si>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</si>
  <si>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</si>
  <si>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</si>
  <si>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</si>
  <si>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</si>
  <si>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</si>
  <si>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</si>
  <si>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</si>
  <si>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</si>
  <si>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</si>
  <si>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</si>
  <si>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</si>
  <si>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</si>
  <si>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</si>
  <si>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</si>
  <si>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</si>
  <si>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</si>
  <si>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</si>
  <si>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</si>
  <si>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</si>
  <si>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</si>
  <si>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</si>
  <si>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</si>
  <si>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</si>
  <si>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</si>
  <si>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</si>
  <si>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</si>
  <si>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</si>
  <si>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</si>
  <si>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</si>
  <si>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</si>
  <si>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</si>
  <si>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</si>
  <si>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</si>
  <si>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</si>
  <si>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</si>
  <si>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</si>
  <si>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</si>
  <si>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</si>
  <si>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</si>
  <si>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</si>
  <si>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</si>
  <si>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</si>
  <si>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</si>
  <si>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</si>
  <si>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</si>
  <si>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</si>
  <si>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</si>
  <si>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</si>
  <si>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</si>
  <si>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</si>
  <si>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</si>
  <si>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</si>
  <si>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</si>
  <si>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</si>
  <si>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</si>
  <si>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</si>
  <si>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</si>
  <si>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</si>
  <si>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</si>
  <si>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</si>
  <si>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</si>
  <si>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</si>
  <si>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</si>
  <si>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</si>
  <si>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</si>
  <si>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</si>
  <si>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</si>
  <si>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</si>
  <si>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</si>
  <si>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</si>
  <si>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</si>
  <si>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</si>
  <si>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</si>
  <si>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</si>
  <si>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</si>
  <si>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</si>
  <si>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</si>
  <si>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</si>
  <si>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</si>
  <si>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</si>
  <si>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</si>
  <si>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</si>
  <si>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</si>
  <si>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</si>
  <si>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</si>
  <si>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</si>
  <si>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</si>
  <si>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</si>
  <si>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</si>
  <si>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</si>
  <si>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</si>
  <si>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</si>
  <si>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</si>
  <si>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</si>
  <si>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</si>
  <si>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</si>
  <si>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</si>
  <si>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</si>
  <si>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</si>
  <si>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</si>
  <si>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</si>
  <si>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</si>
  <si>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</si>
  <si>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</si>
  <si>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</si>
  <si>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</si>
  <si>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</si>
  <si>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</si>
  <si>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</si>
  <si>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</si>
  <si>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</si>
  <si>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</si>
  <si>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</si>
  <si>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</si>
  <si>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</si>
  <si>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</si>
  <si>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</si>
  <si>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</si>
  <si>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</si>
  <si>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</si>
  <si>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</si>
  <si>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</si>
  <si>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</si>
  <si>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</si>
  <si>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</si>
  <si>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</si>
  <si>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</si>
  <si>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</si>
  <si>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</si>
  <si>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</si>
  <si>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</si>
  <si>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</si>
  <si>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</si>
  <si>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</si>
  <si>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</si>
  <si>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</si>
  <si>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</si>
  <si>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</si>
  <si>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</si>
  <si>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</si>
  <si>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</si>
  <si>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</si>
  <si>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</si>
  <si>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</si>
  <si>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</si>
  <si>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</si>
  <si>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</si>
  <si>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</si>
  <si>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</si>
  <si>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</si>
  <si>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</si>
  <si>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</si>
  <si>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</si>
  <si>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</si>
  <si>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</si>
  <si>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</si>
  <si>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</si>
  <si>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</si>
  <si>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</si>
  <si>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</si>
  <si>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</si>
  <si>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</si>
  <si>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</si>
  <si>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</si>
  <si>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</si>
  <si>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</si>
  <si>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</si>
  <si>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</si>
  <si>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</si>
  <si>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</si>
  <si>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</si>
  <si>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</si>
  <si>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</si>
  <si>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</si>
  <si>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</si>
  <si>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</si>
  <si>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</si>
  <si>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</si>
  <si>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</si>
  <si>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</si>
  <si>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</si>
  <si>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</si>
  <si>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</si>
  <si>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</si>
  <si>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</si>
  <si>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</si>
  <si>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</si>
  <si>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</si>
  <si>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</si>
  <si>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</si>
  <si>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</si>
  <si>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</si>
  <si>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</si>
  <si>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</si>
  <si>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</si>
  <si>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</si>
  <si>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</si>
  <si>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</si>
  <si>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</si>
  <si>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</si>
  <si>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</si>
  <si>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</si>
  <si>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</si>
  <si>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</si>
  <si>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</si>
  <si>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</si>
  <si>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</si>
  <si>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</si>
  <si>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</si>
  <si>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</si>
  <si>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</si>
  <si>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</si>
  <si>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</si>
  <si>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</si>
  <si>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</si>
  <si>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</si>
  <si>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</si>
  <si>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</si>
  <si>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</si>
  <si>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</si>
  <si>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</si>
  <si>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</si>
  <si>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</si>
  <si>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</si>
  <si>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</si>
  <si>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</si>
  <si>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</si>
  <si>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</si>
  <si>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</si>
  <si>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</si>
  <si>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</si>
  <si>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</si>
  <si>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</si>
  <si>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</si>
  <si>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</si>
  <si>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</si>
  <si>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</si>
  <si>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</si>
  <si>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</si>
  <si>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</si>
  <si>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</si>
  <si>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</si>
  <si>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</si>
  <si>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</si>
  <si>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</si>
  <si>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</si>
  <si>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</si>
  <si>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</si>
  <si>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</si>
  <si>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</si>
  <si>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</si>
  <si>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</si>
  <si>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</si>
  <si>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</si>
  <si>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</si>
  <si>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</si>
  <si>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</si>
  <si>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</si>
  <si>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</si>
  <si>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</si>
  <si>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</si>
  <si>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</si>
  <si>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</si>
  <si>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</si>
  <si>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</si>
  <si>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</si>
  <si>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</si>
  <si>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</si>
  <si>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</si>
  <si>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</si>
  <si>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</si>
  <si>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</si>
  <si>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</si>
  <si>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</si>
  <si>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</si>
  <si>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</si>
  <si>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</si>
  <si>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</si>
  <si>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</si>
  <si>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</si>
  <si>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</si>
  <si>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</si>
  <si>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</si>
  <si>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</si>
  <si>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</si>
  <si>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</si>
  <si>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</si>
  <si>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</si>
  <si>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</si>
  <si>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</si>
  <si>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</si>
  <si>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</si>
  <si>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</si>
  <si>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</si>
  <si>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</si>
  <si>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</si>
  <si>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</si>
  <si>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</si>
  <si>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</si>
  <si>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</si>
  <si>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</si>
  <si>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</si>
  <si>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</si>
  <si>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</si>
  <si>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</si>
  <si>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</si>
  <si>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</si>
  <si>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</si>
  <si>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</si>
  <si>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</si>
  <si>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</si>
  <si>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</si>
  <si>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</si>
  <si>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</si>
  <si>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</si>
  <si>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</si>
  <si>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</si>
  <si>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</si>
  <si>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</si>
  <si>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</si>
  <si>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</si>
  <si>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</si>
  <si>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</si>
  <si>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</si>
  <si>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</si>
  <si>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</si>
  <si>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</si>
  <si>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</si>
  <si>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</si>
  <si>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</si>
  <si>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</si>
  <si>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</si>
  <si>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</si>
  <si>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</si>
  <si>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</si>
  <si>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</si>
  <si>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</si>
  <si>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</si>
  <si>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</si>
  <si>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</si>
  <si>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</si>
  <si>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</si>
  <si>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</si>
  <si>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</si>
  <si>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</si>
  <si>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</si>
  <si>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</si>
  <si>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</si>
  <si>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</si>
  <si>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</si>
  <si>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</si>
  <si>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</si>
  <si>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</si>
  <si>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</si>
  <si>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</si>
  <si>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</si>
  <si>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</si>
  <si>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</si>
  <si>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</si>
  <si>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</si>
  <si>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</si>
  <si>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</si>
  <si>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</si>
  <si>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</si>
  <si>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</si>
  <si>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</si>
  <si>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</si>
  <si>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</si>
  <si>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</si>
  <si>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</si>
  <si>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</si>
  <si>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</si>
  <si>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</si>
  <si>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</si>
  <si>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</si>
  <si>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</si>
  <si>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</si>
  <si>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</si>
  <si>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</si>
  <si>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</si>
  <si>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</si>
  <si>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JUNTA DE AGUA POTABLE Y ALCANTARILLADO DE COMONFORT, GTO.</t>
  </si>
  <si>
    <t>Correspondiente del 1 de Enero al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</si>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</sst>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9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12" xfId="3" applyFont="1" applyBorder="1" applyAlignment="1">
      <alignment horizontal="left" vertical="center" wrapText="1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4</xdr:col>
      <xdr:colOff>142874</xdr:colOff>
      <xdr:row>51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0775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1640625" defaultRowHeight="10" x14ac:dyDescent="0.2"/>
  <cols>
    <col min="1" max="1" width="14.7265625" style="36" customWidth="1"/>
    <col min="2" max="2" width="73.81640625" style="36" bestFit="1" customWidth="1"/>
    <col min="3" max="3" width="8" style="36" customWidth="1"/>
    <col min="4" max="16384" width="12.81640625" style="36"/>
  </cols>
  <sheetData>
    <row r="1" spans="1:5" ht="19" customHeight="1" x14ac:dyDescent="0.2">
      <c r="A1" s="165" t="s">
        <v>651</v>
      </c>
      <c r="B1" s="165"/>
      <c r="C1" s="72"/>
      <c r="D1" s="69" t="s">
        <v>244</v>
      </c>
      <c r="E1" s="70">
        <v>2019</v>
      </c>
    </row>
    <row r="2" spans="1:5" ht="19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9" customHeight="1" x14ac:dyDescent="0.2">
      <c r="A3" s="167" t="s">
        <v>652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ht="10.5" x14ac:dyDescent="0.25">
      <c r="A5" s="37"/>
      <c r="B5" s="38"/>
    </row>
    <row r="6" spans="1:5" ht="10.5" x14ac:dyDescent="0.25">
      <c r="A6" s="39"/>
      <c r="B6" s="40" t="s">
        <v>83</v>
      </c>
    </row>
    <row r="7" spans="1:5" ht="10.5" x14ac:dyDescent="0.25">
      <c r="A7" s="39"/>
      <c r="B7" s="40"/>
    </row>
    <row r="8" spans="1:5" ht="10.5" x14ac:dyDescent="0.25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ht="10.5" x14ac:dyDescent="0.25">
      <c r="A32" s="39"/>
      <c r="B32" s="42"/>
    </row>
    <row r="33" spans="1:3" ht="10.5" x14ac:dyDescent="0.25">
      <c r="A33" s="39"/>
      <c r="B33" s="41"/>
    </row>
    <row r="34" spans="1:3" x14ac:dyDescent="0.2">
      <c r="A34" s="100" t="s">
        <v>86</v>
      </c>
      <c r="B34" s="101" t="s">
        <v>81</v>
      </c>
    </row>
    <row r="35" spans="1:3" x14ac:dyDescent="0.2">
      <c r="A35" s="100" t="s">
        <v>87</v>
      </c>
      <c r="B35" s="101" t="s">
        <v>82</v>
      </c>
    </row>
    <row r="36" spans="1:3" ht="10.5" x14ac:dyDescent="0.25">
      <c r="A36" s="39"/>
      <c r="B36" s="42"/>
    </row>
    <row r="37" spans="1:3" ht="10.5" x14ac:dyDescent="0.25">
      <c r="A37" s="39"/>
      <c r="B37" s="40" t="s">
        <v>84</v>
      </c>
    </row>
    <row r="38" spans="1:3" ht="10.5" x14ac:dyDescent="0.25">
      <c r="A38" s="39" t="s">
        <v>85</v>
      </c>
      <c r="B38" s="101" t="s">
        <v>33</v>
      </c>
    </row>
    <row r="39" spans="1:3" ht="10.5" x14ac:dyDescent="0.25">
      <c r="A39" s="39"/>
      <c r="B39" s="101" t="s">
        <v>34</v>
      </c>
    </row>
    <row r="40" spans="1:3" ht="11" thickBot="1" x14ac:dyDescent="0.3">
      <c r="A40" s="43"/>
      <c r="B40" s="44"/>
    </row>
    <row r="41" spans="1:3" x14ac:dyDescent="0.2">
      <c r="A41" s="168" t="s">
        <v>653</v>
      </c>
      <c r="B41" s="168"/>
      <c r="C41" s="168"/>
    </row>
  </sheetData>
  <sheetProtection formatCells="0" formatColumns="0" formatRows="0" autoFilter="0" pivotTables="0"/>
  <mergeCells count="4">
    <mergeCell ref="A1:B1"/>
    <mergeCell ref="A2:B2"/>
    <mergeCell ref="A3:B3"/>
    <mergeCell ref="A41:C41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15" sqref="C15"/>
    </sheetView>
  </sheetViews>
  <sheetFormatPr baseColWidth="10" defaultColWidth="11.453125" defaultRowHeight="10" x14ac:dyDescent="0.2"/>
  <cols>
    <col min="1" max="1" width="3.26953125" style="94" customWidth="1"/>
    <col min="2" max="2" width="63.1796875" style="94" customWidth="1"/>
    <col min="3" max="3" width="17.7265625" style="94" customWidth="1"/>
    <col min="4" max="16384" width="11.453125" style="94"/>
  </cols>
  <sheetData>
    <row r="1" spans="1:3" s="92" customFormat="1" ht="18" customHeight="1" x14ac:dyDescent="0.35">
      <c r="A1" s="172" t="s">
        <v>651</v>
      </c>
      <c r="B1" s="173"/>
      <c r="C1" s="174"/>
    </row>
    <row r="2" spans="1:3" s="92" customFormat="1" ht="18" customHeight="1" x14ac:dyDescent="0.35">
      <c r="A2" s="175" t="s">
        <v>554</v>
      </c>
      <c r="B2" s="176"/>
      <c r="C2" s="177"/>
    </row>
    <row r="3" spans="1:3" s="92" customFormat="1" ht="18" customHeight="1" x14ac:dyDescent="0.35">
      <c r="A3" s="175" t="s">
        <v>652</v>
      </c>
      <c r="B3" s="176"/>
      <c r="C3" s="177"/>
    </row>
    <row r="4" spans="1:3" s="95" customFormat="1" ht="18" customHeight="1" x14ac:dyDescent="0.25">
      <c r="A4" s="178" t="s">
        <v>550</v>
      </c>
      <c r="B4" s="179"/>
      <c r="C4" s="180"/>
    </row>
    <row r="5" spans="1:3" s="93" customFormat="1" ht="10.5" x14ac:dyDescent="0.2">
      <c r="A5" s="113" t="s">
        <v>590</v>
      </c>
      <c r="B5" s="113"/>
      <c r="C5" s="114">
        <v>17688072.309999999</v>
      </c>
    </row>
    <row r="6" spans="1:3" ht="10.5" x14ac:dyDescent="0.2">
      <c r="A6" s="115"/>
      <c r="B6" s="116"/>
      <c r="C6" s="117"/>
    </row>
    <row r="7" spans="1:3" ht="10.5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ht="10.5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ht="10.5" x14ac:dyDescent="0.2">
      <c r="A20" s="132" t="s">
        <v>125</v>
      </c>
      <c r="B20" s="132"/>
      <c r="C20" s="114">
        <f>C5+C7-C15</f>
        <v>17688072.309999999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16" workbookViewId="0">
      <selection activeCell="C10" sqref="C10"/>
    </sheetView>
  </sheetViews>
  <sheetFormatPr baseColWidth="10" defaultColWidth="11.453125" defaultRowHeight="10" x14ac:dyDescent="0.2"/>
  <cols>
    <col min="1" max="1" width="3.7265625" style="94" customWidth="1"/>
    <col min="2" max="2" width="62.1796875" style="94" customWidth="1"/>
    <col min="3" max="3" width="17.7265625" style="94" customWidth="1"/>
    <col min="4" max="16384" width="11.453125" style="94"/>
  </cols>
  <sheetData>
    <row r="1" spans="1:3" s="96" customFormat="1" ht="19" customHeight="1" x14ac:dyDescent="0.35">
      <c r="A1" s="181" t="s">
        <v>651</v>
      </c>
      <c r="B1" s="182"/>
      <c r="C1" s="183"/>
    </row>
    <row r="2" spans="1:3" s="96" customFormat="1" ht="19" customHeight="1" x14ac:dyDescent="0.35">
      <c r="A2" s="184" t="s">
        <v>555</v>
      </c>
      <c r="B2" s="185"/>
      <c r="C2" s="186"/>
    </row>
    <row r="3" spans="1:3" s="96" customFormat="1" ht="19" customHeight="1" x14ac:dyDescent="0.35">
      <c r="A3" s="184" t="s">
        <v>652</v>
      </c>
      <c r="B3" s="185"/>
      <c r="C3" s="186"/>
    </row>
    <row r="4" spans="1:3" s="97" customFormat="1" ht="10.5" x14ac:dyDescent="0.2">
      <c r="A4" s="178" t="s">
        <v>550</v>
      </c>
      <c r="B4" s="179"/>
      <c r="C4" s="180"/>
    </row>
    <row r="5" spans="1:3" ht="10.5" x14ac:dyDescent="0.2">
      <c r="A5" s="144" t="s">
        <v>603</v>
      </c>
      <c r="B5" s="113"/>
      <c r="C5" s="137">
        <v>13076726.449999999</v>
      </c>
    </row>
    <row r="6" spans="1:3" ht="10.5" x14ac:dyDescent="0.2">
      <c r="A6" s="138"/>
      <c r="B6" s="116"/>
      <c r="C6" s="139"/>
    </row>
    <row r="7" spans="1:3" ht="10.5" x14ac:dyDescent="0.2">
      <c r="A7" s="126" t="s">
        <v>604</v>
      </c>
      <c r="B7" s="140"/>
      <c r="C7" s="118">
        <f>SUM(C8:C28)</f>
        <v>0</v>
      </c>
    </row>
    <row r="8" spans="1:3" ht="10.5" x14ac:dyDescent="0.2">
      <c r="A8" s="145">
        <v>2.1</v>
      </c>
      <c r="B8" s="146" t="s">
        <v>427</v>
      </c>
      <c r="C8" s="147">
        <v>0</v>
      </c>
    </row>
    <row r="9" spans="1:3" ht="10.5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4.5" x14ac:dyDescent="0.3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ht="10.5" x14ac:dyDescent="0.2">
      <c r="A30" s="150" t="s">
        <v>624</v>
      </c>
      <c r="B30" s="151"/>
      <c r="C30" s="152">
        <f>SUM(C31:C37)</f>
        <v>54067.71</v>
      </c>
    </row>
    <row r="31" spans="1:3" x14ac:dyDescent="0.2">
      <c r="A31" s="154" t="s">
        <v>625</v>
      </c>
      <c r="B31" s="136" t="s">
        <v>496</v>
      </c>
      <c r="C31" s="147">
        <v>54067.71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ht="10.5" x14ac:dyDescent="0.2">
      <c r="A39" s="143" t="s">
        <v>127</v>
      </c>
      <c r="B39" s="113"/>
      <c r="C39" s="114">
        <f>C5-C7+C30</f>
        <v>13130794.16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opLeftCell="A10" workbookViewId="0">
      <selection activeCell="F25" sqref="F25"/>
    </sheetView>
  </sheetViews>
  <sheetFormatPr baseColWidth="10" defaultColWidth="9.1796875" defaultRowHeight="10" x14ac:dyDescent="0.2"/>
  <cols>
    <col min="1" max="1" width="10" style="84" customWidth="1"/>
    <col min="2" max="2" width="68.54296875" style="84" bestFit="1" customWidth="1"/>
    <col min="3" max="3" width="17.453125" style="84" bestFit="1" customWidth="1"/>
    <col min="4" max="5" width="23.7265625" style="84" bestFit="1" customWidth="1"/>
    <col min="6" max="6" width="19.26953125" style="84" customWidth="1"/>
    <col min="7" max="7" width="20.54296875" style="84" customWidth="1"/>
    <col min="8" max="10" width="20.26953125" style="84" customWidth="1"/>
    <col min="11" max="16384" width="9.1796875" style="84"/>
  </cols>
  <sheetData>
    <row r="1" spans="1:10" ht="19" customHeight="1" x14ac:dyDescent="0.2">
      <c r="A1" s="171" t="s">
        <v>651</v>
      </c>
      <c r="B1" s="187"/>
      <c r="C1" s="187"/>
      <c r="D1" s="187"/>
      <c r="E1" s="187"/>
      <c r="F1" s="187"/>
      <c r="G1" s="82" t="s">
        <v>244</v>
      </c>
      <c r="H1" s="83">
        <f>'Notas a los Edos Financieros'!E1</f>
        <v>2019</v>
      </c>
    </row>
    <row r="2" spans="1:10" ht="19" customHeight="1" x14ac:dyDescent="0.2">
      <c r="A2" s="171" t="s">
        <v>556</v>
      </c>
      <c r="B2" s="187"/>
      <c r="C2" s="187"/>
      <c r="D2" s="187"/>
      <c r="E2" s="187"/>
      <c r="F2" s="187"/>
      <c r="G2" s="82" t="s">
        <v>246</v>
      </c>
      <c r="H2" s="83" t="str">
        <f>'Notas a los Edos Financieros'!E2</f>
        <v>Trimestral</v>
      </c>
    </row>
    <row r="3" spans="1:10" ht="19" customHeight="1" x14ac:dyDescent="0.25">
      <c r="A3" s="188" t="s">
        <v>652</v>
      </c>
      <c r="B3" s="189"/>
      <c r="C3" s="189"/>
      <c r="D3" s="189"/>
      <c r="E3" s="189"/>
      <c r="F3" s="189"/>
      <c r="G3" s="82" t="s">
        <v>248</v>
      </c>
      <c r="H3" s="83">
        <f>'Notas a los Edos Financieros'!E3</f>
        <v>1</v>
      </c>
    </row>
    <row r="4" spans="1:10" ht="10.5" x14ac:dyDescent="0.25">
      <c r="A4" s="85" t="s">
        <v>249</v>
      </c>
      <c r="B4" s="86"/>
      <c r="C4" s="86"/>
      <c r="D4" s="86"/>
      <c r="E4" s="86"/>
      <c r="F4" s="86"/>
      <c r="G4" s="86"/>
      <c r="H4" s="86"/>
    </row>
    <row r="7" spans="1:10" ht="10.5" x14ac:dyDescent="0.25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ht="10.5" x14ac:dyDescent="0.25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ht="10.5" x14ac:dyDescent="0.25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0" x14ac:dyDescent="0.2"/>
  <cols>
    <col min="1" max="1" width="30.26953125" style="3" customWidth="1"/>
    <col min="2" max="2" width="42.1796875" style="3" customWidth="1"/>
    <col min="3" max="3" width="18.7265625" style="3" bestFit="1" customWidth="1"/>
    <col min="4" max="4" width="17" style="3" bestFit="1" customWidth="1"/>
    <col min="5" max="5" width="13.1796875" style="3" customWidth="1"/>
    <col min="6" max="6" width="11.453125" style="3" customWidth="1"/>
    <col min="7" max="8" width="11.7265625" style="3" hidden="1" customWidth="1"/>
    <col min="9" max="16384" width="11.453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ht="10.5" x14ac:dyDescent="0.25">
      <c r="A3" s="1"/>
    </row>
    <row r="4" spans="1:8" s="11" customFormat="1" ht="10.5" x14ac:dyDescent="0.25">
      <c r="A4" s="10" t="s">
        <v>36</v>
      </c>
    </row>
    <row r="5" spans="1:8" s="11" customFormat="1" ht="40" customHeight="1" x14ac:dyDescent="0.2">
      <c r="A5" s="190" t="s">
        <v>37</v>
      </c>
      <c r="B5" s="190"/>
      <c r="C5" s="190"/>
      <c r="D5" s="190"/>
      <c r="E5" s="190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3" x14ac:dyDescent="0.3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ht="10.5" x14ac:dyDescent="0.25">
      <c r="A9" s="14" t="s">
        <v>39</v>
      </c>
      <c r="B9" s="13"/>
      <c r="C9" s="13"/>
      <c r="D9" s="13"/>
    </row>
    <row r="10" spans="1:8" s="11" customFormat="1" ht="26.15" customHeight="1" x14ac:dyDescent="0.2">
      <c r="A10" s="157" t="s">
        <v>40</v>
      </c>
      <c r="B10" s="191" t="s">
        <v>41</v>
      </c>
      <c r="C10" s="191"/>
      <c r="D10" s="191"/>
      <c r="E10" s="191"/>
    </row>
    <row r="11" spans="1:8" s="11" customFormat="1" ht="13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5" customHeight="1" x14ac:dyDescent="0.2">
      <c r="A12" s="158" t="s">
        <v>44</v>
      </c>
      <c r="B12" s="191" t="s">
        <v>45</v>
      </c>
      <c r="C12" s="191"/>
      <c r="D12" s="191"/>
      <c r="E12" s="191"/>
    </row>
    <row r="13" spans="1:8" s="11" customFormat="1" ht="26.15" customHeight="1" x14ac:dyDescent="0.2">
      <c r="A13" s="158" t="s">
        <v>46</v>
      </c>
      <c r="B13" s="191" t="s">
        <v>47</v>
      </c>
      <c r="C13" s="191"/>
      <c r="D13" s="191"/>
      <c r="E13" s="191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3" customHeight="1" x14ac:dyDescent="0.2">
      <c r="A16" s="158" t="s">
        <v>50</v>
      </c>
    </row>
    <row r="17" spans="1:8" s="11" customFormat="1" ht="13" customHeight="1" x14ac:dyDescent="0.2">
      <c r="A17" s="28"/>
    </row>
    <row r="18" spans="1:8" s="11" customFormat="1" ht="13" customHeight="1" x14ac:dyDescent="0.25">
      <c r="A18" s="14" t="s">
        <v>641</v>
      </c>
    </row>
    <row r="19" spans="1:8" s="11" customFormat="1" ht="13" customHeight="1" x14ac:dyDescent="0.2">
      <c r="A19" s="159" t="s">
        <v>639</v>
      </c>
    </row>
    <row r="20" spans="1:8" s="11" customFormat="1" ht="13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1.5" x14ac:dyDescent="0.25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ht="10.5" x14ac:dyDescent="0.25">
      <c r="A30" s="14" t="s">
        <v>51</v>
      </c>
    </row>
    <row r="31" spans="1:8" s="11" customFormat="1" ht="10.5" x14ac:dyDescent="0.25">
      <c r="B31" s="192" t="s">
        <v>52</v>
      </c>
      <c r="C31" s="192"/>
      <c r="D31" s="192"/>
      <c r="E31" s="192"/>
      <c r="H31" s="15"/>
    </row>
    <row r="32" spans="1:8" s="11" customFormat="1" ht="21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ht="10.5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ht="10.5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ht="10.5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ht="10.5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ht="10.5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ht="10.5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ht="10.5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ht="10.5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ht="10.5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ht="10.5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ht="10.5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ht="10.5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ht="10.5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ht="10.5" x14ac:dyDescent="0.25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1.5" x14ac:dyDescent="0.25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106" zoomScaleNormal="106" workbookViewId="0">
      <selection activeCell="A116" sqref="A116"/>
    </sheetView>
  </sheetViews>
  <sheetFormatPr baseColWidth="10" defaultColWidth="9.1796875" defaultRowHeight="10" x14ac:dyDescent="0.2"/>
  <cols>
    <col min="1" max="1" width="10" style="75" customWidth="1"/>
    <col min="2" max="2" width="64.54296875" style="75" bestFit="1" customWidth="1"/>
    <col min="3" max="3" width="16.453125" style="75" bestFit="1" customWidth="1"/>
    <col min="4" max="4" width="19.1796875" style="75" customWidth="1"/>
    <col min="5" max="5" width="28" style="75" customWidth="1"/>
    <col min="6" max="6" width="22.7265625" style="75" customWidth="1"/>
    <col min="7" max="8" width="16.7265625" style="75" customWidth="1"/>
    <col min="9" max="9" width="27.1796875" style="75" customWidth="1"/>
    <col min="10" max="16384" width="9.1796875" style="75"/>
  </cols>
  <sheetData>
    <row r="1" spans="1:8" s="71" customFormat="1" ht="19" customHeight="1" x14ac:dyDescent="0.35">
      <c r="A1" s="169" t="s">
        <v>651</v>
      </c>
      <c r="B1" s="170"/>
      <c r="C1" s="170"/>
      <c r="D1" s="170"/>
      <c r="E1" s="170"/>
      <c r="F1" s="170"/>
      <c r="G1" s="69" t="s">
        <v>244</v>
      </c>
      <c r="H1" s="80">
        <v>2019</v>
      </c>
    </row>
    <row r="2" spans="1:8" s="71" customFormat="1" ht="19" customHeight="1" x14ac:dyDescent="0.35">
      <c r="A2" s="169" t="s">
        <v>245</v>
      </c>
      <c r="B2" s="170"/>
      <c r="C2" s="170"/>
      <c r="D2" s="170"/>
      <c r="E2" s="170"/>
      <c r="F2" s="170"/>
      <c r="G2" s="69" t="s">
        <v>246</v>
      </c>
      <c r="H2" s="80" t="str">
        <f>'Notas a los Edos Financieros'!E2</f>
        <v>Trimestral</v>
      </c>
    </row>
    <row r="3" spans="1:8" s="71" customFormat="1" ht="19" customHeight="1" x14ac:dyDescent="0.35">
      <c r="A3" s="169" t="s">
        <v>652</v>
      </c>
      <c r="B3" s="170"/>
      <c r="C3" s="170"/>
      <c r="D3" s="170"/>
      <c r="E3" s="170"/>
      <c r="F3" s="170"/>
      <c r="G3" s="69" t="s">
        <v>248</v>
      </c>
      <c r="H3" s="80">
        <f>'Notas a los Edos Financieros'!E3</f>
        <v>1</v>
      </c>
    </row>
    <row r="4" spans="1:8" ht="10.5" x14ac:dyDescent="0.25">
      <c r="A4" s="73" t="s">
        <v>249</v>
      </c>
      <c r="B4" s="74"/>
      <c r="C4" s="74"/>
      <c r="D4" s="74"/>
      <c r="E4" s="74"/>
      <c r="F4" s="74"/>
      <c r="G4" s="74"/>
      <c r="H4" s="74"/>
    </row>
    <row r="6" spans="1:8" ht="10.5" x14ac:dyDescent="0.25">
      <c r="A6" s="74" t="s">
        <v>198</v>
      </c>
      <c r="B6" s="74"/>
      <c r="C6" s="74"/>
      <c r="D6" s="74"/>
      <c r="E6" s="74"/>
      <c r="F6" s="74"/>
      <c r="G6" s="74"/>
      <c r="H6" s="74"/>
    </row>
    <row r="7" spans="1:8" ht="10.5" x14ac:dyDescent="0.25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ht="10.5" x14ac:dyDescent="0.25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ht="10.5" x14ac:dyDescent="0.25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28002.33</v>
      </c>
      <c r="D15" s="79">
        <v>17777.669999999998</v>
      </c>
      <c r="E15" s="79">
        <v>14616.98</v>
      </c>
      <c r="F15" s="79">
        <v>17633.32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10127148.609999999</v>
      </c>
      <c r="D16" s="79">
        <v>8965044.0299999993</v>
      </c>
      <c r="E16" s="79">
        <v>8015980.6100000003</v>
      </c>
      <c r="F16" s="79">
        <v>7265494.0099999998</v>
      </c>
      <c r="G16" s="79">
        <v>6132227.3499999996</v>
      </c>
    </row>
    <row r="18" spans="1:8" ht="10.5" x14ac:dyDescent="0.25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ht="10.5" x14ac:dyDescent="0.25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64022</v>
      </c>
      <c r="D20" s="79">
        <v>64022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8000</v>
      </c>
      <c r="D21" s="79">
        <v>8000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387043.95</v>
      </c>
      <c r="D25" s="79">
        <v>387043.95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ht="10.5" x14ac:dyDescent="0.25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ht="10.5" x14ac:dyDescent="0.25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ht="10.5" x14ac:dyDescent="0.25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ht="10.5" x14ac:dyDescent="0.25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229028.39</v>
      </c>
    </row>
    <row r="40" spans="1:8" x14ac:dyDescent="0.2">
      <c r="A40" s="77">
        <v>1151</v>
      </c>
      <c r="B40" s="75" t="s">
        <v>279</v>
      </c>
      <c r="C40" s="79">
        <v>229028.39</v>
      </c>
    </row>
    <row r="42" spans="1:8" ht="10.5" x14ac:dyDescent="0.25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ht="10.5" x14ac:dyDescent="0.25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ht="10.5" x14ac:dyDescent="0.25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ht="10.5" x14ac:dyDescent="0.25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ht="10.5" x14ac:dyDescent="0.25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ht="10.5" x14ac:dyDescent="0.25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1694901.58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450000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190597.03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986317.77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67986.78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7886952.4100000001</v>
      </c>
      <c r="D60" s="79">
        <f t="shared" ref="D60:E60" si="0">SUM(D61:D68)</f>
        <v>54067.71</v>
      </c>
      <c r="E60" s="79">
        <f t="shared" si="0"/>
        <v>-3219004.34</v>
      </c>
    </row>
    <row r="61" spans="1:9" x14ac:dyDescent="0.2">
      <c r="A61" s="77">
        <v>1241</v>
      </c>
      <c r="B61" s="75" t="s">
        <v>293</v>
      </c>
      <c r="C61" s="79">
        <v>336794.84</v>
      </c>
      <c r="D61" s="79">
        <v>54067.71</v>
      </c>
      <c r="E61" s="79">
        <v>-203526.36</v>
      </c>
    </row>
    <row r="62" spans="1:9" x14ac:dyDescent="0.2">
      <c r="A62" s="77">
        <v>1242</v>
      </c>
      <c r="B62" s="75" t="s">
        <v>294</v>
      </c>
      <c r="C62" s="79">
        <v>22200</v>
      </c>
      <c r="D62" s="79">
        <v>0</v>
      </c>
      <c r="E62" s="79">
        <v>-5115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3176001.67</v>
      </c>
      <c r="D64" s="79">
        <v>0</v>
      </c>
      <c r="E64" s="79">
        <v>-1858103.08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4351955.9000000004</v>
      </c>
      <c r="D66" s="79">
        <v>0</v>
      </c>
      <c r="E66" s="79">
        <v>-1152259.8999999999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ht="10.5" x14ac:dyDescent="0.25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ht="10.5" x14ac:dyDescent="0.25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364271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340000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24271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ht="10.5" x14ac:dyDescent="0.25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ht="10.5" x14ac:dyDescent="0.25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ht="10.5" x14ac:dyDescent="0.25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ht="10.5" x14ac:dyDescent="0.25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ht="10.5" x14ac:dyDescent="0.25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ht="10.5" x14ac:dyDescent="0.25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2189725.1</v>
      </c>
      <c r="D101" s="79">
        <f>SUM(D102:D110)</f>
        <v>2189725.1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822582</v>
      </c>
      <c r="D103" s="79">
        <f t="shared" ref="D103:D110" si="1">C103</f>
        <v>822582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1367143.1</v>
      </c>
      <c r="D108" s="79">
        <f t="shared" si="1"/>
        <v>1367143.1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0</v>
      </c>
      <c r="D110" s="79">
        <f t="shared" si="1"/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ht="10.5" x14ac:dyDescent="0.25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ht="10.5" x14ac:dyDescent="0.25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ht="10.5" x14ac:dyDescent="0.25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ht="10.5" x14ac:dyDescent="0.25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" x14ac:dyDescent="0.2"/>
  <cols>
    <col min="1" max="1" width="11.453125" style="9" customWidth="1"/>
    <col min="2" max="2" width="124.26953125" style="9" customWidth="1"/>
    <col min="3" max="3" width="11.453125" style="9" customWidth="1"/>
    <col min="4" max="16384" width="11.453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ht="10.5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5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topLeftCell="A208" zoomScaleNormal="100" workbookViewId="0">
      <selection activeCell="A96" sqref="A96"/>
    </sheetView>
  </sheetViews>
  <sheetFormatPr baseColWidth="10" defaultColWidth="9.1796875" defaultRowHeight="10" x14ac:dyDescent="0.2"/>
  <cols>
    <col min="1" max="1" width="10" style="75" customWidth="1"/>
    <col min="2" max="2" width="83" style="75" customWidth="1"/>
    <col min="3" max="4" width="15.7265625" style="75" customWidth="1"/>
    <col min="5" max="5" width="16.7265625" style="75" customWidth="1"/>
    <col min="6" max="16384" width="9.1796875" style="75"/>
  </cols>
  <sheetData>
    <row r="1" spans="1:5" s="81" customFormat="1" ht="19" customHeight="1" x14ac:dyDescent="0.35">
      <c r="A1" s="166" t="s">
        <v>651</v>
      </c>
      <c r="B1" s="166"/>
      <c r="C1" s="166"/>
      <c r="D1" s="69" t="s">
        <v>244</v>
      </c>
      <c r="E1" s="80">
        <v>2019</v>
      </c>
    </row>
    <row r="2" spans="1:5" s="71" customFormat="1" ht="19" customHeight="1" x14ac:dyDescent="0.3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9" customHeight="1" x14ac:dyDescent="0.35">
      <c r="A3" s="166" t="s">
        <v>652</v>
      </c>
      <c r="B3" s="166"/>
      <c r="C3" s="166"/>
      <c r="D3" s="69" t="s">
        <v>248</v>
      </c>
      <c r="E3" s="80">
        <f>'Notas a los Edos Financieros'!E3</f>
        <v>1</v>
      </c>
    </row>
    <row r="4" spans="1:5" ht="10.5" x14ac:dyDescent="0.25">
      <c r="A4" s="73" t="s">
        <v>249</v>
      </c>
      <c r="B4" s="74"/>
      <c r="C4" s="74"/>
      <c r="D4" s="74"/>
      <c r="E4" s="74"/>
    </row>
    <row r="6" spans="1:5" ht="10.5" x14ac:dyDescent="0.25">
      <c r="A6" s="164" t="s">
        <v>643</v>
      </c>
      <c r="B6" s="102"/>
      <c r="C6" s="102"/>
      <c r="D6" s="102"/>
      <c r="E6" s="102"/>
    </row>
    <row r="7" spans="1:5" ht="10.5" x14ac:dyDescent="0.25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17482915.800000001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0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0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0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0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0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17482915.800000001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0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0" x14ac:dyDescent="0.2">
      <c r="A50" s="105">
        <v>4174</v>
      </c>
      <c r="B50" s="107" t="s">
        <v>570</v>
      </c>
      <c r="C50" s="110">
        <v>17482915.800000001</v>
      </c>
      <c r="D50" s="160"/>
      <c r="E50" s="104"/>
    </row>
    <row r="51" spans="1:5" ht="20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0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0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>
        <v>0</v>
      </c>
      <c r="D55" s="160"/>
      <c r="E55" s="104"/>
    </row>
    <row r="56" spans="1:5" ht="10.5" x14ac:dyDescent="0.25">
      <c r="A56" s="102" t="s">
        <v>642</v>
      </c>
      <c r="B56" s="102"/>
      <c r="C56" s="102"/>
      <c r="D56" s="102"/>
      <c r="E56" s="102"/>
    </row>
    <row r="57" spans="1:5" ht="10.5" x14ac:dyDescent="0.25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0" x14ac:dyDescent="0.2">
      <c r="A58" s="105">
        <v>4200</v>
      </c>
      <c r="B58" s="107" t="s">
        <v>575</v>
      </c>
      <c r="C58" s="110">
        <f>+C59+C65</f>
        <v>0</v>
      </c>
      <c r="D58" s="160"/>
      <c r="E58" s="104"/>
    </row>
    <row r="59" spans="1: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f>SUM(C61:C64)</f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>
        <v>0</v>
      </c>
      <c r="D70" s="104"/>
      <c r="E70" s="104"/>
    </row>
    <row r="71" spans="1:5" ht="10.5" x14ac:dyDescent="0.25">
      <c r="A71" s="164" t="s">
        <v>644</v>
      </c>
      <c r="B71" s="102"/>
      <c r="C71" s="102"/>
      <c r="D71" s="102"/>
      <c r="E71" s="102"/>
    </row>
    <row r="72" spans="1:5" ht="10.5" x14ac:dyDescent="0.25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ht="10.5" x14ac:dyDescent="0.25">
      <c r="A97" s="164" t="s">
        <v>645</v>
      </c>
      <c r="B97" s="102"/>
      <c r="C97" s="102"/>
      <c r="D97" s="102"/>
      <c r="E97" s="102"/>
    </row>
    <row r="98" spans="1:5" ht="10.5" x14ac:dyDescent="0.25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</f>
        <v>13130794.16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13034949.359999999</v>
      </c>
      <c r="D100" s="112">
        <f>C100/$C$99</f>
        <v>0.99270076136811514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4422942.4399999995</v>
      </c>
      <c r="D101" s="112">
        <f t="shared" ref="D101:D164" si="0">C101/$C$99</f>
        <v>0.33683739049641759</v>
      </c>
      <c r="E101" s="111"/>
    </row>
    <row r="102" spans="1:5" x14ac:dyDescent="0.2">
      <c r="A102" s="109">
        <v>5111</v>
      </c>
      <c r="B102" s="106" t="s">
        <v>418</v>
      </c>
      <c r="C102" s="110">
        <v>1272596.3799999999</v>
      </c>
      <c r="D102" s="112">
        <f t="shared" si="0"/>
        <v>9.6916939256932191E-2</v>
      </c>
      <c r="E102" s="111"/>
    </row>
    <row r="103" spans="1:5" x14ac:dyDescent="0.2">
      <c r="A103" s="109">
        <v>5112</v>
      </c>
      <c r="B103" s="106" t="s">
        <v>419</v>
      </c>
      <c r="C103" s="110">
        <v>1928393.67</v>
      </c>
      <c r="D103" s="112">
        <f t="shared" si="0"/>
        <v>0.14686039903621487</v>
      </c>
      <c r="E103" s="111"/>
    </row>
    <row r="104" spans="1:5" x14ac:dyDescent="0.2">
      <c r="A104" s="109">
        <v>5113</v>
      </c>
      <c r="B104" s="106" t="s">
        <v>420</v>
      </c>
      <c r="C104" s="110">
        <v>344158.5</v>
      </c>
      <c r="D104" s="112">
        <f t="shared" si="0"/>
        <v>2.6210029325446374E-2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877793.89</v>
      </c>
      <c r="D106" s="112">
        <f t="shared" si="0"/>
        <v>6.685002287782417E-2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1441176.8</v>
      </c>
      <c r="D108" s="112">
        <f t="shared" si="0"/>
        <v>0.10975549402717924</v>
      </c>
      <c r="E108" s="111"/>
    </row>
    <row r="109" spans="1:5" x14ac:dyDescent="0.2">
      <c r="A109" s="109">
        <v>5121</v>
      </c>
      <c r="B109" s="106" t="s">
        <v>425</v>
      </c>
      <c r="C109" s="110">
        <v>91467.79</v>
      </c>
      <c r="D109" s="112">
        <f t="shared" si="0"/>
        <v>6.9658993116072116E-3</v>
      </c>
      <c r="E109" s="111"/>
    </row>
    <row r="110" spans="1:5" x14ac:dyDescent="0.2">
      <c r="A110" s="109">
        <v>5122</v>
      </c>
      <c r="B110" s="106" t="s">
        <v>426</v>
      </c>
      <c r="C110" s="110">
        <v>14486.85</v>
      </c>
      <c r="D110" s="112">
        <f t="shared" si="0"/>
        <v>1.1032729493339344E-3</v>
      </c>
      <c r="E110" s="111"/>
    </row>
    <row r="111" spans="1:5" x14ac:dyDescent="0.2">
      <c r="A111" s="109">
        <v>5123</v>
      </c>
      <c r="B111" s="106" t="s">
        <v>427</v>
      </c>
      <c r="C111" s="110">
        <v>39629.910000000003</v>
      </c>
      <c r="D111" s="112">
        <f t="shared" si="0"/>
        <v>3.018089349136519E-3</v>
      </c>
      <c r="E111" s="111"/>
    </row>
    <row r="112" spans="1:5" x14ac:dyDescent="0.2">
      <c r="A112" s="109">
        <v>5124</v>
      </c>
      <c r="B112" s="106" t="s">
        <v>428</v>
      </c>
      <c r="C112" s="110">
        <v>624368.43000000005</v>
      </c>
      <c r="D112" s="112">
        <f t="shared" si="0"/>
        <v>4.7549936614039501E-2</v>
      </c>
      <c r="E112" s="111"/>
    </row>
    <row r="113" spans="1:5" x14ac:dyDescent="0.2">
      <c r="A113" s="109">
        <v>5125</v>
      </c>
      <c r="B113" s="106" t="s">
        <v>429</v>
      </c>
      <c r="C113" s="110">
        <v>35420</v>
      </c>
      <c r="D113" s="112">
        <f t="shared" si="0"/>
        <v>2.6974758394963673E-3</v>
      </c>
      <c r="E113" s="111"/>
    </row>
    <row r="114" spans="1:5" x14ac:dyDescent="0.2">
      <c r="A114" s="109">
        <v>5126</v>
      </c>
      <c r="B114" s="106" t="s">
        <v>430</v>
      </c>
      <c r="C114" s="110">
        <v>374263.54</v>
      </c>
      <c r="D114" s="112">
        <f t="shared" si="0"/>
        <v>2.8502734521580527E-2</v>
      </c>
      <c r="E114" s="111"/>
    </row>
    <row r="115" spans="1:5" x14ac:dyDescent="0.2">
      <c r="A115" s="109">
        <v>5127</v>
      </c>
      <c r="B115" s="106" t="s">
        <v>431</v>
      </c>
      <c r="C115" s="110">
        <v>22240</v>
      </c>
      <c r="D115" s="112">
        <f t="shared" si="0"/>
        <v>1.6937284774251613E-3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239300.28</v>
      </c>
      <c r="D117" s="112">
        <f t="shared" si="0"/>
        <v>1.8224356964560016E-2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7170830.1199999992</v>
      </c>
      <c r="D118" s="112">
        <f t="shared" si="0"/>
        <v>0.54610787684451823</v>
      </c>
      <c r="E118" s="111"/>
    </row>
    <row r="119" spans="1:5" x14ac:dyDescent="0.2">
      <c r="A119" s="109">
        <v>5131</v>
      </c>
      <c r="B119" s="106" t="s">
        <v>435</v>
      </c>
      <c r="C119" s="110">
        <v>5689002.6399999997</v>
      </c>
      <c r="D119" s="112">
        <f t="shared" si="0"/>
        <v>0.43325655483430409</v>
      </c>
      <c r="E119" s="111"/>
    </row>
    <row r="120" spans="1:5" x14ac:dyDescent="0.2">
      <c r="A120" s="109">
        <v>5132</v>
      </c>
      <c r="B120" s="106" t="s">
        <v>436</v>
      </c>
      <c r="C120" s="110">
        <v>64989.64</v>
      </c>
      <c r="D120" s="112">
        <f t="shared" si="0"/>
        <v>4.9494066549284786E-3</v>
      </c>
      <c r="E120" s="111"/>
    </row>
    <row r="121" spans="1:5" x14ac:dyDescent="0.2">
      <c r="A121" s="109">
        <v>5133</v>
      </c>
      <c r="B121" s="106" t="s">
        <v>437</v>
      </c>
      <c r="C121" s="110">
        <v>76594.41</v>
      </c>
      <c r="D121" s="112">
        <f t="shared" si="0"/>
        <v>5.8331894527238557E-3</v>
      </c>
      <c r="E121" s="111"/>
    </row>
    <row r="122" spans="1:5" x14ac:dyDescent="0.2">
      <c r="A122" s="109">
        <v>5134</v>
      </c>
      <c r="B122" s="106" t="s">
        <v>438</v>
      </c>
      <c r="C122" s="110">
        <v>119643.57</v>
      </c>
      <c r="D122" s="112">
        <f t="shared" si="0"/>
        <v>9.111678131736094E-3</v>
      </c>
      <c r="E122" s="111"/>
    </row>
    <row r="123" spans="1:5" x14ac:dyDescent="0.2">
      <c r="A123" s="109">
        <v>5135</v>
      </c>
      <c r="B123" s="106" t="s">
        <v>439</v>
      </c>
      <c r="C123" s="110">
        <v>186850.79</v>
      </c>
      <c r="D123" s="112">
        <f t="shared" si="0"/>
        <v>1.4229968707391571E-2</v>
      </c>
      <c r="E123" s="111"/>
    </row>
    <row r="124" spans="1:5" x14ac:dyDescent="0.2">
      <c r="A124" s="109">
        <v>5136</v>
      </c>
      <c r="B124" s="106" t="s">
        <v>440</v>
      </c>
      <c r="C124" s="110">
        <v>18000.88</v>
      </c>
      <c r="D124" s="112">
        <f t="shared" si="0"/>
        <v>1.3708904260212697E-3</v>
      </c>
      <c r="E124" s="111"/>
    </row>
    <row r="125" spans="1:5" x14ac:dyDescent="0.2">
      <c r="A125" s="109">
        <v>5137</v>
      </c>
      <c r="B125" s="106" t="s">
        <v>441</v>
      </c>
      <c r="C125" s="110">
        <v>44</v>
      </c>
      <c r="D125" s="112">
        <f t="shared" si="0"/>
        <v>3.3509016639706428E-6</v>
      </c>
      <c r="E125" s="111"/>
    </row>
    <row r="126" spans="1:5" x14ac:dyDescent="0.2">
      <c r="A126" s="109">
        <v>5138</v>
      </c>
      <c r="B126" s="106" t="s">
        <v>442</v>
      </c>
      <c r="C126" s="110">
        <v>0</v>
      </c>
      <c r="D126" s="112">
        <f t="shared" si="0"/>
        <v>0</v>
      </c>
      <c r="E126" s="111"/>
    </row>
    <row r="127" spans="1:5" x14ac:dyDescent="0.2">
      <c r="A127" s="109">
        <v>5139</v>
      </c>
      <c r="B127" s="106" t="s">
        <v>443</v>
      </c>
      <c r="C127" s="110">
        <v>1015704.19</v>
      </c>
      <c r="D127" s="112">
        <f t="shared" si="0"/>
        <v>7.7352837735748955E-2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41777.089999999997</v>
      </c>
      <c r="D128" s="112">
        <f t="shared" si="0"/>
        <v>3.1816118272011656E-3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41777.089999999997</v>
      </c>
      <c r="D143" s="112">
        <f t="shared" si="0"/>
        <v>3.1816118272011656E-3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41777.089999999997</v>
      </c>
      <c r="D145" s="112">
        <f t="shared" si="0"/>
        <v>3.1816118272011656E-3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54067.71</v>
      </c>
      <c r="D186" s="112">
        <f t="shared" si="1"/>
        <v>4.1176268046836852E-3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54067.71</v>
      </c>
      <c r="D187" s="112">
        <f t="shared" si="1"/>
        <v>4.1176268046836852E-3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54067.71</v>
      </c>
      <c r="D192" s="112">
        <f t="shared" si="1"/>
        <v>4.1176268046836852E-3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0" x14ac:dyDescent="0.2"/>
  <cols>
    <col min="1" max="1" width="11.453125" style="33" customWidth="1"/>
    <col min="2" max="2" width="124.26953125" style="3" customWidth="1"/>
    <col min="3" max="3" width="12.453125" style="3" customWidth="1"/>
    <col min="4" max="16384" width="12.453125" style="3" hidden="1"/>
  </cols>
  <sheetData>
    <row r="1" spans="1:2" s="4" customFormat="1" ht="10.5" x14ac:dyDescent="0.25">
      <c r="B1" s="30"/>
    </row>
    <row r="2" spans="1:2" ht="15" customHeight="1" x14ac:dyDescent="0.2">
      <c r="A2" s="55" t="s">
        <v>238</v>
      </c>
      <c r="B2" s="52" t="s">
        <v>88</v>
      </c>
    </row>
    <row r="3" spans="1:2" ht="10.5" x14ac:dyDescent="0.2">
      <c r="A3" s="65"/>
      <c r="B3" s="7"/>
    </row>
    <row r="4" spans="1:2" ht="14.15" customHeight="1" x14ac:dyDescent="0.2">
      <c r="A4" s="63" t="s">
        <v>118</v>
      </c>
      <c r="B4" s="56" t="s">
        <v>121</v>
      </c>
    </row>
    <row r="5" spans="1:2" ht="14.15" customHeight="1" x14ac:dyDescent="0.2">
      <c r="A5" s="65"/>
      <c r="B5" s="56" t="s">
        <v>89</v>
      </c>
    </row>
    <row r="6" spans="1:2" ht="14.15" customHeight="1" x14ac:dyDescent="0.2">
      <c r="A6" s="65"/>
      <c r="B6" s="56" t="s">
        <v>192</v>
      </c>
    </row>
    <row r="7" spans="1:2" ht="14.15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opLeftCell="A22" workbookViewId="0">
      <selection activeCell="A71" sqref="A71"/>
    </sheetView>
  </sheetViews>
  <sheetFormatPr baseColWidth="10" defaultColWidth="9.1796875" defaultRowHeight="10" x14ac:dyDescent="0.2"/>
  <cols>
    <col min="1" max="1" width="10" style="84" customWidth="1"/>
    <col min="2" max="2" width="48.1796875" style="84" customWidth="1"/>
    <col min="3" max="3" width="22.81640625" style="84" customWidth="1"/>
    <col min="4" max="5" width="16.7265625" style="84" customWidth="1"/>
    <col min="6" max="16384" width="9.1796875" style="84"/>
  </cols>
  <sheetData>
    <row r="1" spans="1:5" ht="19" customHeight="1" x14ac:dyDescent="0.2">
      <c r="A1" s="171" t="s">
        <v>651</v>
      </c>
      <c r="B1" s="171"/>
      <c r="C1" s="171"/>
      <c r="D1" s="82" t="s">
        <v>244</v>
      </c>
      <c r="E1" s="83">
        <v>2019</v>
      </c>
    </row>
    <row r="2" spans="1:5" ht="19" customHeight="1" x14ac:dyDescent="0.2">
      <c r="A2" s="171" t="s">
        <v>524</v>
      </c>
      <c r="B2" s="171"/>
      <c r="C2" s="171"/>
      <c r="D2" s="82" t="s">
        <v>246</v>
      </c>
      <c r="E2" s="83" t="str">
        <f>ESF!H2</f>
        <v>Trimestral</v>
      </c>
    </row>
    <row r="3" spans="1:5" ht="19" customHeight="1" x14ac:dyDescent="0.2">
      <c r="A3" s="171" t="s">
        <v>652</v>
      </c>
      <c r="B3" s="171"/>
      <c r="C3" s="171"/>
      <c r="D3" s="82" t="s">
        <v>248</v>
      </c>
      <c r="E3" s="83">
        <f>ESF!H3</f>
        <v>1</v>
      </c>
    </row>
    <row r="5" spans="1:5" ht="10.5" x14ac:dyDescent="0.25">
      <c r="A5" s="85" t="s">
        <v>249</v>
      </c>
      <c r="B5" s="86"/>
      <c r="C5" s="86"/>
      <c r="D5" s="86"/>
      <c r="E5" s="86"/>
    </row>
    <row r="6" spans="1:5" ht="10.5" x14ac:dyDescent="0.25">
      <c r="A6" s="86" t="s">
        <v>220</v>
      </c>
      <c r="B6" s="86"/>
      <c r="C6" s="86"/>
      <c r="D6" s="86"/>
      <c r="E6" s="86"/>
    </row>
    <row r="7" spans="1:5" ht="10.5" x14ac:dyDescent="0.25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-1351638.95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ht="10.5" x14ac:dyDescent="0.25">
      <c r="A12" s="86" t="s">
        <v>222</v>
      </c>
      <c r="B12" s="86"/>
      <c r="C12" s="86"/>
      <c r="D12" s="86"/>
      <c r="E12" s="86"/>
    </row>
    <row r="13" spans="1:5" ht="10.5" x14ac:dyDescent="0.25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4557278.1500000004</v>
      </c>
    </row>
    <row r="15" spans="1:5" x14ac:dyDescent="0.2">
      <c r="A15" s="88">
        <v>3220</v>
      </c>
      <c r="B15" s="84" t="s">
        <v>529</v>
      </c>
      <c r="C15" s="89">
        <v>15143696.99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0" x14ac:dyDescent="0.2"/>
  <cols>
    <col min="1" max="1" width="11.453125" style="33" customWidth="1"/>
    <col min="2" max="2" width="124.26953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C79" sqref="C79"/>
    </sheetView>
  </sheetViews>
  <sheetFormatPr baseColWidth="10" defaultColWidth="9.1796875" defaultRowHeight="10" x14ac:dyDescent="0.2"/>
  <cols>
    <col min="1" max="1" width="10" style="84" customWidth="1"/>
    <col min="2" max="2" width="63.453125" style="84" bestFit="1" customWidth="1"/>
    <col min="3" max="3" width="15.26953125" style="84" bestFit="1" customWidth="1"/>
    <col min="4" max="4" width="16.453125" style="84" bestFit="1" customWidth="1"/>
    <col min="5" max="5" width="19.1796875" style="84" customWidth="1"/>
    <col min="6" max="16384" width="9.1796875" style="84"/>
  </cols>
  <sheetData>
    <row r="1" spans="1:5" s="90" customFormat="1" ht="19" customHeight="1" x14ac:dyDescent="0.35">
      <c r="A1" s="171" t="s">
        <v>651</v>
      </c>
      <c r="B1" s="171"/>
      <c r="C1" s="171"/>
      <c r="D1" s="82" t="s">
        <v>244</v>
      </c>
      <c r="E1" s="83">
        <v>2019</v>
      </c>
    </row>
    <row r="2" spans="1:5" s="90" customFormat="1" ht="19" customHeight="1" x14ac:dyDescent="0.35">
      <c r="A2" s="171" t="s">
        <v>542</v>
      </c>
      <c r="B2" s="171"/>
      <c r="C2" s="171"/>
      <c r="D2" s="82" t="s">
        <v>246</v>
      </c>
      <c r="E2" s="83" t="str">
        <f>ESF!H2</f>
        <v>Trimestral</v>
      </c>
    </row>
    <row r="3" spans="1:5" s="90" customFormat="1" ht="19" customHeight="1" x14ac:dyDescent="0.35">
      <c r="A3" s="171" t="s">
        <v>652</v>
      </c>
      <c r="B3" s="171"/>
      <c r="C3" s="171"/>
      <c r="D3" s="82" t="s">
        <v>248</v>
      </c>
      <c r="E3" s="83">
        <f>ESF!H3</f>
        <v>1</v>
      </c>
    </row>
    <row r="4" spans="1:5" ht="10.5" x14ac:dyDescent="0.25">
      <c r="A4" s="85" t="s">
        <v>249</v>
      </c>
      <c r="B4" s="86"/>
      <c r="C4" s="86"/>
      <c r="D4" s="86"/>
      <c r="E4" s="86"/>
    </row>
    <row r="6" spans="1:5" ht="10.5" x14ac:dyDescent="0.25">
      <c r="A6" s="86" t="s">
        <v>223</v>
      </c>
      <c r="B6" s="86"/>
      <c r="C6" s="86"/>
      <c r="D6" s="86"/>
      <c r="E6" s="86"/>
    </row>
    <row r="7" spans="1:5" ht="10.5" x14ac:dyDescent="0.25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3413802.62</v>
      </c>
      <c r="D10" s="89">
        <v>459176.98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3413802.62</v>
      </c>
      <c r="D15" s="89">
        <f>SUM(D8:D14)</f>
        <v>459176.98</v>
      </c>
    </row>
    <row r="18" spans="1:5" ht="10.5" x14ac:dyDescent="0.25">
      <c r="A18" s="86" t="s">
        <v>224</v>
      </c>
      <c r="B18" s="86"/>
      <c r="C18" s="86"/>
      <c r="D18" s="86"/>
      <c r="E18" s="86"/>
    </row>
    <row r="19" spans="1:5" ht="10.5" x14ac:dyDescent="0.25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1694901.58</v>
      </c>
    </row>
    <row r="21" spans="1:5" x14ac:dyDescent="0.2">
      <c r="A21" s="88">
        <v>1231</v>
      </c>
      <c r="B21" s="84" t="s">
        <v>285</v>
      </c>
      <c r="C21" s="89">
        <v>450000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190597.03</v>
      </c>
    </row>
    <row r="24" spans="1:5" x14ac:dyDescent="0.2">
      <c r="A24" s="88">
        <v>1234</v>
      </c>
      <c r="B24" s="84" t="s">
        <v>288</v>
      </c>
      <c r="C24" s="89">
        <v>986317.77</v>
      </c>
    </row>
    <row r="25" spans="1:5" x14ac:dyDescent="0.2">
      <c r="A25" s="88">
        <v>1235</v>
      </c>
      <c r="B25" s="84" t="s">
        <v>289</v>
      </c>
      <c r="C25" s="89">
        <v>67986.78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7886952.4100000001</v>
      </c>
    </row>
    <row r="29" spans="1:5" x14ac:dyDescent="0.2">
      <c r="A29" s="88">
        <v>1241</v>
      </c>
      <c r="B29" s="84" t="s">
        <v>293</v>
      </c>
      <c r="C29" s="89">
        <v>336794.84</v>
      </c>
    </row>
    <row r="30" spans="1:5" x14ac:dyDescent="0.2">
      <c r="A30" s="88">
        <v>1242</v>
      </c>
      <c r="B30" s="84" t="s">
        <v>294</v>
      </c>
      <c r="C30" s="89">
        <v>22200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3176001.67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4351955.9000000004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364271</v>
      </c>
    </row>
    <row r="38" spans="1:5" x14ac:dyDescent="0.2">
      <c r="A38" s="88">
        <v>1251</v>
      </c>
      <c r="B38" s="84" t="s">
        <v>303</v>
      </c>
      <c r="C38" s="89">
        <v>340000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24271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ht="10.5" x14ac:dyDescent="0.25">
      <c r="A44" s="86" t="s">
        <v>232</v>
      </c>
      <c r="B44" s="86"/>
      <c r="C44" s="86"/>
      <c r="D44" s="86"/>
      <c r="E44" s="86"/>
    </row>
    <row r="45" spans="1:5" ht="10.5" x14ac:dyDescent="0.25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54067.71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54067.71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54067.71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0" x14ac:dyDescent="0.2"/>
  <cols>
    <col min="1" max="1" width="11.453125" style="33" customWidth="1"/>
    <col min="2" max="2" width="124.26953125" style="31" customWidth="1"/>
    <col min="3" max="3" width="11.453125" style="33" customWidth="1"/>
    <col min="4" max="16384" width="11.453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ht="10.5" x14ac:dyDescent="0.2">
      <c r="B3" s="7"/>
    </row>
    <row r="4" spans="1:2" ht="14.15" customHeight="1" x14ac:dyDescent="0.2">
      <c r="A4" s="63" t="s">
        <v>28</v>
      </c>
      <c r="B4" s="56" t="s">
        <v>121</v>
      </c>
    </row>
    <row r="5" spans="1:2" ht="14.15" customHeight="1" x14ac:dyDescent="0.2">
      <c r="B5" s="56" t="s">
        <v>89</v>
      </c>
    </row>
    <row r="6" spans="1:2" ht="14.15" customHeight="1" x14ac:dyDescent="0.2">
      <c r="B6" s="56" t="s">
        <v>195</v>
      </c>
    </row>
    <row r="7" spans="1:2" ht="14.15" customHeight="1" x14ac:dyDescent="0.2">
      <c r="B7" s="56" t="s">
        <v>197</v>
      </c>
    </row>
    <row r="8" spans="1:2" ht="14.15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2019-02-13T21:19:08Z</cp:lastPrinted>
  <dcterms:created xsi:type="dcterms:W3CDTF">2012-12-11T20:36:24Z</dcterms:created>
  <dcterms:modified xsi:type="dcterms:W3CDTF">2019-08-06T18:44:01Z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